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jorn\OneDrive - SCIA nv\Files (handleidingen,...)\Steel\[Eng] Advanced Concept Training Steel Projects 24.0\"/>
    </mc:Choice>
  </mc:AlternateContent>
  <xr:revisionPtr revIDLastSave="0" documentId="13_ncr:1_{03227A89-4D65-4FFE-9D30-5B7C7E7BA7FD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Buckling Shap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6" i="2" l="1"/>
  <c r="B35" i="2"/>
  <c r="I37" i="2"/>
  <c r="L33" i="2"/>
  <c r="K33" i="2"/>
  <c r="L34" i="2" s="1"/>
  <c r="J33" i="2"/>
  <c r="K34" i="2" s="1"/>
  <c r="I33" i="2"/>
  <c r="J34" i="2" s="1"/>
  <c r="L37" i="2"/>
  <c r="I40" i="2" l="1"/>
  <c r="I38" i="2"/>
  <c r="B40" i="2"/>
  <c r="I41" i="2" l="1"/>
</calcChain>
</file>

<file path=xl/sharedStrings.xml><?xml version="1.0" encoding="utf-8"?>
<sst xmlns="http://schemas.openxmlformats.org/spreadsheetml/2006/main" count="44" uniqueCount="40">
  <si>
    <t>Displacement of nodes</t>
  </si>
  <si>
    <t>Stability calculation, Extreme : No</t>
  </si>
  <si>
    <t>Selection : All</t>
  </si>
  <si>
    <t>Node of mesh</t>
  </si>
  <si>
    <t>Ux</t>
  </si>
  <si>
    <t>[-]</t>
  </si>
  <si>
    <t>Uz</t>
  </si>
  <si>
    <t>Fiy</t>
  </si>
  <si>
    <t>Heigth [mm]</t>
  </si>
  <si>
    <t>x4</t>
  </si>
  <si>
    <t>x3</t>
  </si>
  <si>
    <t>x2</t>
  </si>
  <si>
    <t>x</t>
  </si>
  <si>
    <t>x0</t>
  </si>
  <si>
    <t>A</t>
  </si>
  <si>
    <t>mm²</t>
  </si>
  <si>
    <t>Wpl</t>
  </si>
  <si>
    <t>mm4</t>
  </si>
  <si>
    <t>lambda</t>
  </si>
  <si>
    <t>fy</t>
  </si>
  <si>
    <t>N/mm²</t>
  </si>
  <si>
    <t>NRk</t>
  </si>
  <si>
    <t>MRk</t>
  </si>
  <si>
    <t>N</t>
  </si>
  <si>
    <t>Nmm</t>
  </si>
  <si>
    <t>Ncr</t>
  </si>
  <si>
    <t>alpha</t>
  </si>
  <si>
    <t>chi</t>
  </si>
  <si>
    <t>eta_cr</t>
  </si>
  <si>
    <t>Controle</t>
  </si>
  <si>
    <t>eta_cr"</t>
  </si>
  <si>
    <t>x_max</t>
  </si>
  <si>
    <t>mm</t>
  </si>
  <si>
    <t>e0</t>
  </si>
  <si>
    <t>eta_init</t>
  </si>
  <si>
    <t>Iy</t>
  </si>
  <si>
    <t>E</t>
  </si>
  <si>
    <t>Buckling shapes are dimensionless, units are printed for consistency purposes.</t>
  </si>
  <si>
    <t>mm³</t>
  </si>
  <si>
    <t>Stability combinations : SL1/1 -9,45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</si>
</sst>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E+00"/>
  </numFmts>
  <fonts count="22">
    <font>
      <sz val="10"/>
      <color theme="1"/>
      <name val="Arial CE"/>
      <family val="2"/>
    </font>
    <font>
      <sz val="10"/>
      <color theme="1"/>
      <name val="Arial CE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 CE"/>
      <family val="2"/>
    </font>
    <font>
      <b/>
      <sz val="13"/>
      <color theme="3"/>
      <name val="Arial CE"/>
      <family val="2"/>
    </font>
    <font>
      <b/>
      <sz val="11"/>
      <color theme="3"/>
      <name val="Arial CE"/>
      <family val="2"/>
    </font>
    <font>
      <sz val="10"/>
      <color rgb="FF006100"/>
      <name val="Arial CE"/>
      <family val="2"/>
    </font>
    <font>
      <sz val="10"/>
      <color rgb="FF9C0006"/>
      <name val="Arial CE"/>
      <family val="2"/>
    </font>
    <font>
      <sz val="10"/>
      <color rgb="FF9C6500"/>
      <name val="Arial CE"/>
      <family val="2"/>
    </font>
    <font>
      <sz val="10"/>
      <color rgb="FF3F3F76"/>
      <name val="Arial CE"/>
      <family val="2"/>
    </font>
    <font>
      <b/>
      <sz val="10"/>
      <color rgb="FF3F3F3F"/>
      <name val="Arial CE"/>
      <family val="2"/>
    </font>
    <font>
      <b/>
      <sz val="10"/>
      <color rgb="FFFA7D00"/>
      <name val="Arial CE"/>
      <family val="2"/>
    </font>
    <font>
      <sz val="10"/>
      <color rgb="FFFA7D00"/>
      <name val="Arial CE"/>
      <family val="2"/>
    </font>
    <font>
      <b/>
      <sz val="10"/>
      <color theme="0"/>
      <name val="Arial CE"/>
      <family val="2"/>
    </font>
    <font>
      <sz val="10"/>
      <color rgb="FFFF0000"/>
      <name val="Arial CE"/>
      <family val="2"/>
    </font>
    <font>
      <i/>
      <sz val="10"/>
      <color rgb="FF7F7F7F"/>
      <name val="Arial CE"/>
      <family val="2"/>
    </font>
    <font>
      <b/>
      <sz val="10"/>
      <color theme="1"/>
      <name val="Arial CE"/>
      <family val="2"/>
    </font>
    <font>
      <sz val="10"/>
      <color theme="0"/>
      <name val="Arial CE"/>
      <family val="2"/>
    </font>
    <font>
      <b/>
      <sz val="10"/>
      <color rgb="FF164FA4"/>
      <name val="Arial"/>
      <family val="2"/>
    </font>
    <font>
      <sz val="10"/>
      <color rgb="FF000000"/>
      <name val="Arial"/>
      <family val="2"/>
    </font>
    <font>
      <b/>
      <sz val="10"/>
      <color rgb="FF5B5B5B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8" fillId="0" borderId="0" xfId="0" applyFont="1"/>
    <xf numFmtId="0" fontId="20" fillId="34" borderId="19" xfId="0" applyFont="1" applyFill="1" applyBorder="1" applyAlignment="1">
      <alignment vertical="top" wrapText="1"/>
    </xf>
    <xf numFmtId="0" fontId="20" fillId="34" borderId="20" xfId="0" applyFont="1" applyFill="1" applyBorder="1" applyAlignment="1">
      <alignment vertical="top" wrapText="1"/>
    </xf>
    <xf numFmtId="0" fontId="21" fillId="35" borderId="10" xfId="0" applyFont="1" applyFill="1" applyBorder="1" applyAlignment="1">
      <alignment vertical="top" wrapText="1"/>
    </xf>
    <xf numFmtId="0" fontId="21" fillId="33" borderId="10" xfId="0" applyFont="1" applyFill="1" applyBorder="1" applyAlignment="1">
      <alignment vertical="top" wrapText="1"/>
    </xf>
    <xf numFmtId="11" fontId="0" fillId="0" borderId="0" xfId="0" applyNumberFormat="1"/>
    <xf numFmtId="0" fontId="0" fillId="0" borderId="0" xfId="0" applyAlignment="1">
      <alignment horizontal="center"/>
    </xf>
    <xf numFmtId="0" fontId="0" fillId="36" borderId="0" xfId="0" applyFill="1"/>
    <xf numFmtId="0" fontId="0" fillId="37" borderId="0" xfId="0" applyFill="1"/>
    <xf numFmtId="0" fontId="21" fillId="37" borderId="0" xfId="0" applyFont="1" applyFill="1" applyAlignment="1">
      <alignment vertical="top" wrapText="1"/>
    </xf>
    <xf numFmtId="0" fontId="20" fillId="34" borderId="19" xfId="0" applyFont="1" applyFill="1" applyBorder="1" applyAlignment="1">
      <alignment vertical="top" wrapText="1"/>
    </xf>
    <xf numFmtId="0" fontId="20" fillId="34" borderId="20" xfId="0" applyFont="1" applyFill="1" applyBorder="1" applyAlignment="1">
      <alignment vertical="top" wrapText="1"/>
    </xf>
    <xf numFmtId="0" fontId="19" fillId="33" borderId="11" xfId="0" applyFont="1" applyFill="1" applyBorder="1" applyAlignment="1">
      <alignment vertical="top" wrapText="1"/>
    </xf>
    <xf numFmtId="0" fontId="19" fillId="33" borderId="12" xfId="0" applyFont="1" applyFill="1" applyBorder="1" applyAlignment="1">
      <alignment vertical="top" wrapText="1"/>
    </xf>
    <xf numFmtId="0" fontId="19" fillId="33" borderId="13" xfId="0" applyFont="1" applyFill="1" applyBorder="1" applyAlignment="1">
      <alignment vertical="top" wrapText="1"/>
    </xf>
    <xf numFmtId="0" fontId="19" fillId="33" borderId="14" xfId="0" applyFont="1" applyFill="1" applyBorder="1" applyAlignment="1">
      <alignment vertical="top" wrapText="1"/>
    </xf>
    <xf numFmtId="0" fontId="19" fillId="33" borderId="0" xfId="0" applyFont="1" applyFill="1" applyAlignment="1">
      <alignment vertical="top" wrapText="1"/>
    </xf>
    <xf numFmtId="0" fontId="19" fillId="33" borderId="15" xfId="0" applyFont="1" applyFill="1" applyBorder="1" applyAlignment="1">
      <alignment vertical="top" wrapText="1"/>
    </xf>
    <xf numFmtId="0" fontId="19" fillId="33" borderId="16" xfId="0" applyFont="1" applyFill="1" applyBorder="1" applyAlignment="1">
      <alignment vertical="top" wrapText="1"/>
    </xf>
    <xf numFmtId="0" fontId="19" fillId="33" borderId="17" xfId="0" applyFont="1" applyFill="1" applyBorder="1" applyAlignment="1">
      <alignment vertical="top" wrapText="1"/>
    </xf>
    <xf numFmtId="0" fontId="19" fillId="33" borderId="18" xfId="0" applyFont="1" applyFill="1" applyBorder="1" applyAlignment="1">
      <alignment vertical="top" wrapText="1"/>
    </xf>
    <xf numFmtId="164" fontId="0" fillId="36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og"/>
            <c:dispRSqr val="0"/>
            <c:dispEq val="1"/>
            <c:trendlineLbl>
              <c:layout>
                <c:manualLayout>
                  <c:x val="0.18424512217637004"/>
                  <c:y val="-0.10788634155537187"/>
                </c:manualLayout>
              </c:layout>
              <c:numFmt formatCode="0.00E+00" sourceLinked="0"/>
            </c:trendlineLbl>
          </c:trendline>
          <c:trendline>
            <c:trendlineType val="log"/>
            <c:dispRSqr val="0"/>
            <c:dispEq val="0"/>
          </c:trendline>
          <c:trendline>
            <c:trendlineType val="log"/>
            <c:dispRSqr val="0"/>
            <c:dispEq val="0"/>
          </c:trendline>
          <c:trendline>
            <c:trendlineType val="log"/>
            <c:dispRSqr val="0"/>
            <c:dispEq val="0"/>
          </c:trendline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5.3310203923732241E-4"/>
                  <c:y val="-1.4717503324285819E-2"/>
                </c:manualLayout>
              </c:layout>
              <c:numFmt formatCode="0.00E+00" sourceLinked="0"/>
            </c:trendlineLbl>
          </c:trendline>
          <c:xVal>
            <c:numRef>
              <c:f>'Buckling Shape'!$B$8:$B$28</c:f>
              <c:numCache>
                <c:formatCode>General</c:formatCode>
                <c:ptCount val="21"/>
                <c:pt idx="0">
                  <c:v>0</c:v>
                </c:pt>
                <c:pt idx="1">
                  <c:v>300</c:v>
                </c:pt>
                <c:pt idx="2">
                  <c:v>600</c:v>
                </c:pt>
                <c:pt idx="3">
                  <c:v>900</c:v>
                </c:pt>
                <c:pt idx="4">
                  <c:v>1200</c:v>
                </c:pt>
                <c:pt idx="5">
                  <c:v>1500</c:v>
                </c:pt>
                <c:pt idx="6">
                  <c:v>1800</c:v>
                </c:pt>
                <c:pt idx="7">
                  <c:v>2100</c:v>
                </c:pt>
                <c:pt idx="8">
                  <c:v>2400</c:v>
                </c:pt>
                <c:pt idx="9">
                  <c:v>2700</c:v>
                </c:pt>
                <c:pt idx="10">
                  <c:v>3000</c:v>
                </c:pt>
                <c:pt idx="11">
                  <c:v>3200</c:v>
                </c:pt>
                <c:pt idx="12">
                  <c:v>3400</c:v>
                </c:pt>
                <c:pt idx="13">
                  <c:v>3600</c:v>
                </c:pt>
                <c:pt idx="14">
                  <c:v>3800</c:v>
                </c:pt>
                <c:pt idx="15">
                  <c:v>4000</c:v>
                </c:pt>
                <c:pt idx="16">
                  <c:v>4200</c:v>
                </c:pt>
                <c:pt idx="17">
                  <c:v>4400</c:v>
                </c:pt>
                <c:pt idx="18">
                  <c:v>4600</c:v>
                </c:pt>
                <c:pt idx="19">
                  <c:v>4800</c:v>
                </c:pt>
                <c:pt idx="20">
                  <c:v>5000</c:v>
                </c:pt>
              </c:numCache>
            </c:numRef>
          </c:xVal>
          <c:yVal>
            <c:numRef>
              <c:f>'Buckling Shape'!$C$8:$C$28</c:f>
              <c:numCache>
                <c:formatCode>General</c:formatCode>
                <c:ptCount val="21"/>
                <c:pt idx="0">
                  <c:v>0</c:v>
                </c:pt>
                <c:pt idx="1">
                  <c:v>-8.6999999999999993</c:v>
                </c:pt>
                <c:pt idx="2">
                  <c:v>-22.4</c:v>
                </c:pt>
                <c:pt idx="3">
                  <c:v>-37.200000000000003</c:v>
                </c:pt>
                <c:pt idx="4">
                  <c:v>-49.3</c:v>
                </c:pt>
                <c:pt idx="5">
                  <c:v>-54.9</c:v>
                </c:pt>
                <c:pt idx="6">
                  <c:v>-50.5</c:v>
                </c:pt>
                <c:pt idx="7">
                  <c:v>-32.9</c:v>
                </c:pt>
                <c:pt idx="8">
                  <c:v>1.6</c:v>
                </c:pt>
                <c:pt idx="9">
                  <c:v>53.7</c:v>
                </c:pt>
                <c:pt idx="10">
                  <c:v>120.9</c:v>
                </c:pt>
                <c:pt idx="11">
                  <c:v>188.4</c:v>
                </c:pt>
                <c:pt idx="12">
                  <c:v>261.60000000000002</c:v>
                </c:pt>
                <c:pt idx="13">
                  <c:v>343.3</c:v>
                </c:pt>
                <c:pt idx="14">
                  <c:v>431.9</c:v>
                </c:pt>
                <c:pt idx="15">
                  <c:v>525.70000000000005</c:v>
                </c:pt>
                <c:pt idx="16">
                  <c:v>623.1</c:v>
                </c:pt>
                <c:pt idx="17">
                  <c:v>722.1</c:v>
                </c:pt>
                <c:pt idx="18">
                  <c:v>821.1</c:v>
                </c:pt>
                <c:pt idx="19">
                  <c:v>918.2</c:v>
                </c:pt>
                <c:pt idx="20">
                  <c:v>1000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D9-4146-A515-56BEE409F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94560"/>
        <c:axId val="92596096"/>
      </c:scatterChart>
      <c:valAx>
        <c:axId val="92594560"/>
        <c:scaling>
          <c:orientation val="minMax"/>
          <c:max val="50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2596096"/>
        <c:crosses val="autoZero"/>
        <c:crossBetween val="midCat"/>
      </c:valAx>
      <c:valAx>
        <c:axId val="92596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594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350520</xdr:colOff>
      <xdr:row>1</xdr:row>
      <xdr:rowOff>160020</xdr:rowOff>
    </xdr:from>
    <xdr:to>
      <xdr:col>14</xdr:col>
      <xdr:colOff>106680</xdr:colOff>
      <xdr:row>28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8"/>
  <sheetViews>
    <sheetView showGridLines="0" tabSelected="1" zoomScale="110" zoomScaleNormal="110" workbookViewId="0">
      <selection activeCell="B38" sqref="B38"/>
    </sheetView>
  </sheetViews>
  <sheetFormatPr defaultRowHeight="12.75"/>
  <cols>
    <col min="1" max="1" width="7.28515625" customWidth="1"/>
    <col min="2" max="2" width="12" customWidth="1"/>
    <col min="3" max="3" width="6.28515625" customWidth="1"/>
    <col min="4" max="4" width="7.5703125" customWidth="1"/>
    <col min="5" max="5" width="11.42578125" customWidth="1"/>
    <col min="8" max="8" width="9.140625" bestFit="1" customWidth="1"/>
    <col min="9" max="9" width="20.5703125" customWidth="1"/>
    <col min="10" max="10" width="9.140625" bestFit="1" customWidth="1"/>
    <col min="11" max="11" width="9.5703125" bestFit="1" customWidth="1"/>
    <col min="12" max="12" width="11" customWidth="1"/>
  </cols>
  <sheetData>
    <row r="1" spans="1:22">
      <c r="A1" s="1" t="s">
        <v>0</v>
      </c>
    </row>
    <row r="2" spans="1:22">
      <c r="A2" s="13" t="s">
        <v>1</v>
      </c>
      <c r="B2" s="14"/>
      <c r="C2" s="14"/>
      <c r="D2" s="14"/>
      <c r="E2" s="15"/>
    </row>
    <row r="3" spans="1:22">
      <c r="A3" s="16" t="s">
        <v>2</v>
      </c>
      <c r="B3" s="17"/>
      <c r="C3" s="17"/>
      <c r="D3" s="17"/>
      <c r="E3" s="18"/>
    </row>
    <row r="4" spans="1:22">
      <c r="A4" s="16" t="s">
        <v>39</v>
      </c>
      <c r="B4" s="17"/>
      <c r="C4" s="17"/>
      <c r="D4" s="17"/>
      <c r="E4" s="18"/>
    </row>
    <row r="5" spans="1:22" ht="12.75" customHeight="1">
      <c r="A5" s="19" t="s">
        <v>37</v>
      </c>
      <c r="B5" s="20"/>
      <c r="C5" s="20"/>
      <c r="D5" s="20"/>
      <c r="E5" s="21"/>
    </row>
    <row r="6" spans="1:22" ht="13.15" customHeight="1">
      <c r="A6" s="11" t="s">
        <v>3</v>
      </c>
      <c r="B6" s="11" t="s">
        <v>8</v>
      </c>
      <c r="C6" s="2" t="s">
        <v>4</v>
      </c>
      <c r="D6" s="2" t="s">
        <v>6</v>
      </c>
      <c r="E6" s="2" t="s">
        <v>7</v>
      </c>
    </row>
    <row r="7" spans="1:22" ht="13.15" customHeight="1">
      <c r="A7" s="12"/>
      <c r="B7" s="12"/>
      <c r="C7" s="3" t="s">
        <v>5</v>
      </c>
      <c r="D7" s="3" t="s">
        <v>5</v>
      </c>
      <c r="E7" s="3" t="s">
        <v>5</v>
      </c>
      <c r="Q7" s="9"/>
      <c r="R7" s="9"/>
      <c r="S7" s="9"/>
      <c r="T7" s="9"/>
      <c r="U7" s="9"/>
      <c r="V7" s="9"/>
    </row>
    <row r="8" spans="1:22" ht="13.15" customHeight="1">
      <c r="A8" s="4"/>
      <c r="B8" s="4">
        <v>0</v>
      </c>
      <c r="C8" s="4">
        <v>0</v>
      </c>
      <c r="D8" s="4"/>
      <c r="E8" s="4"/>
      <c r="Q8" s="10"/>
      <c r="R8" s="10"/>
      <c r="S8" s="9"/>
      <c r="T8" s="9"/>
      <c r="U8" s="9"/>
      <c r="V8" s="9"/>
    </row>
    <row r="9" spans="1:22" ht="13.15" customHeight="1">
      <c r="A9" s="5"/>
      <c r="B9" s="5">
        <v>300</v>
      </c>
      <c r="C9" s="5">
        <v>-8.6999999999999993</v>
      </c>
      <c r="D9" s="5"/>
      <c r="E9" s="5"/>
      <c r="Q9" s="10"/>
      <c r="R9" s="10"/>
      <c r="S9" s="9"/>
      <c r="T9" s="9"/>
      <c r="U9" s="9"/>
      <c r="V9" s="9"/>
    </row>
    <row r="10" spans="1:22" ht="13.15" customHeight="1">
      <c r="A10" s="4"/>
      <c r="B10" s="4">
        <v>600</v>
      </c>
      <c r="C10" s="4">
        <v>-22.4</v>
      </c>
      <c r="D10" s="4"/>
      <c r="E10" s="4"/>
      <c r="Q10" s="10"/>
      <c r="R10" s="10"/>
      <c r="S10" s="9"/>
      <c r="T10" s="9"/>
      <c r="U10" s="9"/>
      <c r="V10" s="9"/>
    </row>
    <row r="11" spans="1:22" ht="13.15" customHeight="1">
      <c r="A11" s="5"/>
      <c r="B11" s="5">
        <v>900</v>
      </c>
      <c r="C11" s="5">
        <v>-37.200000000000003</v>
      </c>
      <c r="D11" s="5"/>
      <c r="E11" s="5"/>
      <c r="Q11" s="10"/>
      <c r="R11" s="10"/>
      <c r="S11" s="9"/>
      <c r="T11" s="9"/>
      <c r="U11" s="9"/>
      <c r="V11" s="9"/>
    </row>
    <row r="12" spans="1:22" ht="13.15" customHeight="1">
      <c r="A12" s="4"/>
      <c r="B12" s="4">
        <v>1200</v>
      </c>
      <c r="C12" s="4">
        <v>-49.3</v>
      </c>
      <c r="D12" s="4"/>
      <c r="E12" s="4"/>
      <c r="Q12" s="10"/>
      <c r="R12" s="10"/>
      <c r="S12" s="9"/>
      <c r="T12" s="9"/>
      <c r="U12" s="9"/>
      <c r="V12" s="9"/>
    </row>
    <row r="13" spans="1:22" ht="13.15" customHeight="1">
      <c r="A13" s="5"/>
      <c r="B13" s="5">
        <v>1500</v>
      </c>
      <c r="C13" s="5">
        <v>-54.9</v>
      </c>
      <c r="D13" s="5"/>
      <c r="E13" s="5"/>
      <c r="Q13" s="10"/>
      <c r="R13" s="10"/>
      <c r="S13" s="9"/>
      <c r="T13" s="9"/>
      <c r="U13" s="9"/>
      <c r="V13" s="9"/>
    </row>
    <row r="14" spans="1:22" ht="13.15" customHeight="1">
      <c r="A14" s="4"/>
      <c r="B14" s="4">
        <v>1800</v>
      </c>
      <c r="C14" s="4">
        <v>-50.5</v>
      </c>
      <c r="D14" s="4"/>
      <c r="E14" s="4"/>
      <c r="Q14" s="10"/>
      <c r="R14" s="10"/>
      <c r="S14" s="9"/>
      <c r="T14" s="9"/>
      <c r="U14" s="9"/>
      <c r="V14" s="9"/>
    </row>
    <row r="15" spans="1:22" ht="13.15" customHeight="1">
      <c r="A15" s="5"/>
      <c r="B15" s="5">
        <v>2100</v>
      </c>
      <c r="C15" s="5">
        <v>-32.9</v>
      </c>
      <c r="D15" s="5"/>
      <c r="E15" s="5"/>
      <c r="Q15" s="10"/>
      <c r="R15" s="10"/>
      <c r="S15" s="9"/>
      <c r="T15" s="9"/>
      <c r="U15" s="9"/>
      <c r="V15" s="9"/>
    </row>
    <row r="16" spans="1:22" ht="13.15" customHeight="1">
      <c r="A16" s="4"/>
      <c r="B16" s="4">
        <v>2400</v>
      </c>
      <c r="C16" s="4">
        <v>1.6</v>
      </c>
      <c r="D16" s="4"/>
      <c r="E16" s="4"/>
      <c r="Q16" s="10"/>
      <c r="R16" s="10"/>
      <c r="S16" s="9"/>
      <c r="T16" s="9"/>
      <c r="U16" s="9"/>
      <c r="V16" s="9"/>
    </row>
    <row r="17" spans="1:22" ht="13.15" customHeight="1">
      <c r="A17" s="4"/>
      <c r="B17" s="4">
        <v>2700</v>
      </c>
      <c r="C17" s="4">
        <v>53.7</v>
      </c>
      <c r="D17" s="4"/>
      <c r="E17" s="4"/>
      <c r="Q17" s="10"/>
      <c r="R17" s="10"/>
      <c r="S17" s="9"/>
      <c r="T17" s="9"/>
      <c r="U17" s="9"/>
      <c r="V17" s="9"/>
    </row>
    <row r="18" spans="1:22" ht="13.15" customHeight="1">
      <c r="A18" s="4"/>
      <c r="B18" s="4">
        <v>3000</v>
      </c>
      <c r="C18" s="4">
        <v>120.9</v>
      </c>
      <c r="D18" s="4"/>
      <c r="E18" s="4"/>
      <c r="Q18" s="10"/>
      <c r="R18" s="10"/>
      <c r="S18" s="9"/>
      <c r="T18" s="9"/>
      <c r="U18" s="9"/>
      <c r="V18" s="9"/>
    </row>
    <row r="19" spans="1:22" ht="13.15" customHeight="1">
      <c r="A19" s="4"/>
      <c r="B19" s="4">
        <v>3200</v>
      </c>
      <c r="C19" s="4">
        <v>188.4</v>
      </c>
      <c r="D19" s="4"/>
      <c r="E19" s="4"/>
      <c r="Q19" s="10"/>
      <c r="R19" s="10"/>
      <c r="S19" s="9"/>
      <c r="T19" s="9"/>
      <c r="U19" s="9"/>
      <c r="V19" s="9"/>
    </row>
    <row r="20" spans="1:22" ht="13.15" customHeight="1">
      <c r="A20" s="4"/>
      <c r="B20" s="4">
        <v>3400</v>
      </c>
      <c r="C20" s="4">
        <v>261.60000000000002</v>
      </c>
      <c r="D20" s="4"/>
      <c r="E20" s="4"/>
      <c r="Q20" s="10"/>
      <c r="R20" s="10"/>
      <c r="S20" s="9"/>
      <c r="T20" s="9"/>
      <c r="U20" s="9"/>
      <c r="V20" s="9"/>
    </row>
    <row r="21" spans="1:22" ht="13.15" customHeight="1">
      <c r="A21" s="4"/>
      <c r="B21" s="4">
        <v>3600</v>
      </c>
      <c r="C21" s="4">
        <v>343.3</v>
      </c>
      <c r="D21" s="4"/>
      <c r="E21" s="4"/>
      <c r="Q21" s="10"/>
      <c r="R21" s="10"/>
      <c r="S21" s="9"/>
      <c r="T21" s="9"/>
      <c r="U21" s="9"/>
      <c r="V21" s="9"/>
    </row>
    <row r="22" spans="1:22" ht="13.15" customHeight="1">
      <c r="A22" s="4"/>
      <c r="B22" s="4">
        <v>3800</v>
      </c>
      <c r="C22" s="4">
        <v>431.9</v>
      </c>
      <c r="D22" s="4"/>
      <c r="E22" s="4"/>
      <c r="Q22" s="10"/>
      <c r="R22" s="10"/>
      <c r="S22" s="9"/>
      <c r="T22" s="9"/>
      <c r="U22" s="9"/>
      <c r="V22" s="9"/>
    </row>
    <row r="23" spans="1:22" ht="13.15" customHeight="1">
      <c r="A23" s="4"/>
      <c r="B23" s="4">
        <v>4000</v>
      </c>
      <c r="C23" s="4">
        <v>525.70000000000005</v>
      </c>
      <c r="D23" s="4"/>
      <c r="E23" s="4"/>
      <c r="Q23" s="10"/>
      <c r="R23" s="10"/>
      <c r="S23" s="9"/>
      <c r="T23" s="9"/>
      <c r="U23" s="9"/>
      <c r="V23" s="9"/>
    </row>
    <row r="24" spans="1:22" ht="13.15" customHeight="1">
      <c r="A24" s="4"/>
      <c r="B24" s="4">
        <v>4200</v>
      </c>
      <c r="C24" s="4">
        <v>623.1</v>
      </c>
      <c r="D24" s="4"/>
      <c r="E24" s="4"/>
      <c r="Q24" s="10"/>
      <c r="R24" s="10"/>
      <c r="S24" s="9"/>
      <c r="T24" s="9"/>
      <c r="U24" s="9"/>
      <c r="V24" s="9"/>
    </row>
    <row r="25" spans="1:22" ht="13.15" customHeight="1">
      <c r="A25" s="4"/>
      <c r="B25" s="4">
        <v>4400</v>
      </c>
      <c r="C25" s="4">
        <v>722.1</v>
      </c>
      <c r="D25" s="4"/>
      <c r="E25" s="4"/>
      <c r="Q25" s="10"/>
      <c r="R25" s="10"/>
      <c r="S25" s="9"/>
      <c r="T25" s="9"/>
      <c r="U25" s="9"/>
      <c r="V25" s="9"/>
    </row>
    <row r="26" spans="1:22" ht="13.15" customHeight="1">
      <c r="A26" s="4"/>
      <c r="B26" s="4">
        <v>4600</v>
      </c>
      <c r="C26" s="4">
        <v>821.1</v>
      </c>
      <c r="D26" s="4"/>
      <c r="E26" s="4"/>
      <c r="Q26" s="10"/>
      <c r="R26" s="10"/>
      <c r="S26" s="9"/>
      <c r="T26" s="9"/>
      <c r="U26" s="9"/>
      <c r="V26" s="9"/>
    </row>
    <row r="27" spans="1:22" ht="13.15" customHeight="1">
      <c r="A27" s="5"/>
      <c r="B27" s="5">
        <v>4800</v>
      </c>
      <c r="C27" s="5">
        <v>918.2</v>
      </c>
      <c r="D27" s="5"/>
      <c r="E27" s="5"/>
      <c r="Q27" s="10"/>
      <c r="R27" s="10"/>
      <c r="S27" s="9"/>
      <c r="T27" s="9"/>
      <c r="U27" s="9"/>
      <c r="V27" s="9"/>
    </row>
    <row r="28" spans="1:22" ht="13.15" customHeight="1">
      <c r="A28" s="4"/>
      <c r="B28" s="4">
        <v>5000</v>
      </c>
      <c r="C28" s="4">
        <v>1000</v>
      </c>
      <c r="D28" s="4"/>
      <c r="E28" s="4"/>
      <c r="Q28" s="10"/>
      <c r="R28" s="10"/>
      <c r="S28" s="9"/>
      <c r="T28" s="9"/>
      <c r="U28" s="9"/>
      <c r="V28" s="9"/>
    </row>
    <row r="29" spans="1:22">
      <c r="Q29" s="9"/>
      <c r="R29" s="9"/>
      <c r="S29" s="9"/>
      <c r="T29" s="9"/>
      <c r="U29" s="9"/>
      <c r="V29" s="9"/>
    </row>
    <row r="30" spans="1:22">
      <c r="A30" t="s">
        <v>35</v>
      </c>
      <c r="B30">
        <v>104500000</v>
      </c>
      <c r="C30" t="s">
        <v>17</v>
      </c>
      <c r="Q30" s="9"/>
      <c r="R30" s="9"/>
      <c r="S30" s="9"/>
      <c r="T30" s="9"/>
      <c r="U30" s="9"/>
      <c r="V30" s="9"/>
    </row>
    <row r="31" spans="1:22">
      <c r="A31" t="s">
        <v>36</v>
      </c>
      <c r="B31">
        <v>210000</v>
      </c>
      <c r="C31" t="s">
        <v>20</v>
      </c>
      <c r="H31" s="7" t="s">
        <v>9</v>
      </c>
      <c r="I31" s="7" t="s">
        <v>10</v>
      </c>
      <c r="J31" s="7" t="s">
        <v>11</v>
      </c>
      <c r="K31" s="7" t="s">
        <v>12</v>
      </c>
      <c r="L31" s="7" t="s">
        <v>13</v>
      </c>
      <c r="M31" s="7"/>
      <c r="Q31" s="9"/>
      <c r="R31" s="9"/>
      <c r="S31" s="9"/>
      <c r="T31" s="9"/>
      <c r="U31" s="9"/>
      <c r="V31" s="9"/>
    </row>
    <row r="32" spans="1:22">
      <c r="A32" t="s">
        <v>19</v>
      </c>
      <c r="B32">
        <v>235</v>
      </c>
      <c r="C32" t="s">
        <v>20</v>
      </c>
      <c r="H32" s="6">
        <v>-5.9099999999999997E-12</v>
      </c>
      <c r="I32" s="6">
        <v>6.3100000000000003E-8</v>
      </c>
      <c r="J32" s="6">
        <v>-1.37E-4</v>
      </c>
      <c r="K32" s="6">
        <v>4.8099999999999997E-2</v>
      </c>
      <c r="L32" s="6">
        <v>-7.44</v>
      </c>
      <c r="M32" s="7"/>
      <c r="Q32" s="9"/>
      <c r="R32" s="9"/>
      <c r="S32" s="9"/>
      <c r="T32" s="9"/>
      <c r="U32" s="9"/>
      <c r="V32" s="9"/>
    </row>
    <row r="33" spans="1:22">
      <c r="A33" t="s">
        <v>14</v>
      </c>
      <c r="B33">
        <v>8680</v>
      </c>
      <c r="C33" t="s">
        <v>15</v>
      </c>
      <c r="I33" s="6">
        <f>H32*4</f>
        <v>-2.3639999999999999E-11</v>
      </c>
      <c r="J33" s="6">
        <f>I32*3</f>
        <v>1.8930000000000001E-7</v>
      </c>
      <c r="K33" s="6">
        <f>J32*2</f>
        <v>-2.7399999999999999E-4</v>
      </c>
      <c r="L33" s="6">
        <f>K32*1</f>
        <v>4.8099999999999997E-2</v>
      </c>
      <c r="Q33" s="9"/>
      <c r="R33" s="9"/>
      <c r="S33" s="9"/>
      <c r="T33" s="9"/>
      <c r="U33" s="9"/>
      <c r="V33" s="9"/>
    </row>
    <row r="34" spans="1:22">
      <c r="A34" t="s">
        <v>16</v>
      </c>
      <c r="B34">
        <v>919800</v>
      </c>
      <c r="C34" t="s">
        <v>38</v>
      </c>
      <c r="J34" s="6">
        <f>I33*3</f>
        <v>-7.0919999999999999E-11</v>
      </c>
      <c r="K34" s="6">
        <f>J33*2</f>
        <v>3.7860000000000002E-7</v>
      </c>
      <c r="L34" s="6">
        <f>K33*1</f>
        <v>-2.7399999999999999E-4</v>
      </c>
      <c r="Q34" s="9"/>
      <c r="R34" s="9"/>
      <c r="S34" s="9"/>
      <c r="T34" s="9"/>
      <c r="U34" s="9"/>
      <c r="V34" s="9"/>
    </row>
    <row r="35" spans="1:22">
      <c r="A35" t="s">
        <v>21</v>
      </c>
      <c r="B35">
        <f>B32*B33</f>
        <v>2039800</v>
      </c>
      <c r="C35" t="s">
        <v>23</v>
      </c>
    </row>
    <row r="36" spans="1:22">
      <c r="A36" t="s">
        <v>22</v>
      </c>
      <c r="B36">
        <f>B32*B34</f>
        <v>216153000</v>
      </c>
      <c r="C36" t="s">
        <v>24</v>
      </c>
    </row>
    <row r="37" spans="1:22">
      <c r="A37" t="s">
        <v>25</v>
      </c>
      <c r="B37">
        <v>57184800</v>
      </c>
      <c r="C37" t="s">
        <v>23</v>
      </c>
      <c r="H37" t="s">
        <v>28</v>
      </c>
      <c r="I37" s="6">
        <f>H32*B41^4+I32*B41^3+J32*B41^2+K32*B41+L32</f>
        <v>1001.81</v>
      </c>
      <c r="K37" t="s">
        <v>29</v>
      </c>
      <c r="L37" s="6">
        <f>H32*B41^4+I32*B41^3+J32*B41^2+K32*B41+L32</f>
        <v>1001.81</v>
      </c>
    </row>
    <row r="38" spans="1:22">
      <c r="A38" t="s">
        <v>18</v>
      </c>
      <c r="B38">
        <v>0.19</v>
      </c>
      <c r="H38" t="s">
        <v>30</v>
      </c>
      <c r="I38" s="6">
        <f>J34*B13^2+K34*B13+L34</f>
        <v>1.3433E-4</v>
      </c>
    </row>
    <row r="39" spans="1:22">
      <c r="A39" t="s">
        <v>26</v>
      </c>
      <c r="B39">
        <v>0.34</v>
      </c>
    </row>
    <row r="40" spans="1:22">
      <c r="A40" t="s">
        <v>27</v>
      </c>
      <c r="B40">
        <f>1/(0.5*(1+B39*(B38-0.2)+B38^2)+SQRT((0.5*(1+B39*(B38-0.2)+B38^2))^2-(B38^2)))</f>
        <v>1.0035402940821729</v>
      </c>
      <c r="H40" t="s">
        <v>33</v>
      </c>
      <c r="I40">
        <f>B39*(B38-0.2)*B36/B35</f>
        <v>-0.36029032258064547</v>
      </c>
    </row>
    <row r="41" spans="1:22">
      <c r="A41" t="s">
        <v>31</v>
      </c>
      <c r="B41">
        <v>5000</v>
      </c>
      <c r="C41" t="s">
        <v>32</v>
      </c>
      <c r="H41" s="8" t="s">
        <v>34</v>
      </c>
      <c r="I41" s="22">
        <f>ABS(I40*B37*I37/(B31*B30*I38))</f>
        <v>7.0018042690966231</v>
      </c>
      <c r="K41" s="6"/>
    </row>
    <row r="43" spans="1:22">
      <c r="L43" s="6"/>
    </row>
    <row r="46" spans="1:22">
      <c r="K46" s="6"/>
      <c r="L46" s="6"/>
      <c r="M46" s="6"/>
      <c r="N46" s="6"/>
      <c r="O46" s="6"/>
    </row>
    <row r="47" spans="1:22">
      <c r="L47" s="6"/>
      <c r="M47" s="6"/>
      <c r="N47" s="6"/>
      <c r="O47" s="6"/>
    </row>
    <row r="48" spans="1:22">
      <c r="M48" s="6"/>
      <c r="N48" s="6"/>
      <c r="O48" s="6"/>
    </row>
  </sheetData>
  <mergeCells count="6">
    <mergeCell ref="A6:A7"/>
    <mergeCell ref="B6:B7"/>
    <mergeCell ref="A2:E2"/>
    <mergeCell ref="A3:E3"/>
    <mergeCell ref="A4:E4"/>
    <mergeCell ref="A5:E5"/>
  </mergeCells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Buckling Shape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Pipers Dominique</dc:creator>
  <cp:lastModifiedBy>BEStudent4</cp:lastModifiedBy>
  <dcterms:created xsi:type="dcterms:W3CDTF">2011-04-27T14:27:43Z</dcterms:created>
  <dcterms:modified xsi:type="dcterms:W3CDTF">2024-01-22T16:02:46Z</dcterms:modified>
</cp:coreProperties>
</file>