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cia-my.sharepoint.com/personal/b_vandensteendam_scia_net/Documents/Files (handleidingen,...)/Steel/MAN [Eng] SCIA24.0 - Advanced Concept Training Steel Projects/"/>
    </mc:Choice>
  </mc:AlternateContent>
  <xr:revisionPtr revIDLastSave="243" documentId="13_ncr:1_{D8FBAD57-CCBA-4C19-AFBD-6962A1D2B083}" xr6:coauthVersionLast="47" xr6:coauthVersionMax="47" xr10:uidLastSave="{27A025A6-B131-4C67-96C1-863FC854C1D0}"/>
  <bookViews>
    <workbookView xWindow="29820" yWindow="1395" windowWidth="15915" windowHeight="14460" xr2:uid="{00000000-000D-0000-FFFF-FFFF00000000}"/>
  </bookViews>
  <sheets>
    <sheet name="Buckling Shap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2" l="1"/>
  <c r="B28" i="2"/>
  <c r="B26" i="2"/>
  <c r="I31" i="2" s="1"/>
  <c r="B25" i="2"/>
  <c r="I27" i="2"/>
  <c r="L23" i="2"/>
  <c r="K23" i="2"/>
  <c r="L24" i="2" s="1"/>
  <c r="J23" i="2"/>
  <c r="K24" i="2" s="1"/>
  <c r="I23" i="2"/>
  <c r="J24" i="2" s="1"/>
  <c r="L27" i="2"/>
  <c r="I28" i="2" l="1"/>
  <c r="B30" i="2"/>
</calcChain>
</file>

<file path=xl/sharedStrings.xml><?xml version="1.0" encoding="utf-8"?>
<sst xmlns="http://schemas.openxmlformats.org/spreadsheetml/2006/main" count="44" uniqueCount="40">
  <si>
    <t>Displacement of nodes</t>
  </si>
  <si>
    <t>Stability calculation, Extreme : No</t>
  </si>
  <si>
    <t>Selection : All</t>
  </si>
  <si>
    <t>Node of mesh</t>
  </si>
  <si>
    <t>Ux</t>
  </si>
  <si>
    <t>[-]</t>
  </si>
  <si>
    <t>Uz</t>
  </si>
  <si>
    <t>Fiy</t>
  </si>
  <si>
    <t>Heigth [mm]</t>
  </si>
  <si>
    <t>x4</t>
  </si>
  <si>
    <t>x3</t>
  </si>
  <si>
    <t>x2</t>
  </si>
  <si>
    <t>x</t>
  </si>
  <si>
    <t>x0</t>
  </si>
  <si>
    <t>A</t>
  </si>
  <si>
    <t>mm²</t>
  </si>
  <si>
    <t>Wpl</t>
  </si>
  <si>
    <t>mm4</t>
  </si>
  <si>
    <t>lambda</t>
  </si>
  <si>
    <t>fy</t>
  </si>
  <si>
    <t>N/mm²</t>
  </si>
  <si>
    <t>NRk</t>
  </si>
  <si>
    <t>MRk</t>
  </si>
  <si>
    <t>N</t>
  </si>
  <si>
    <t>Nmm</t>
  </si>
  <si>
    <t>Ncr</t>
  </si>
  <si>
    <t>alpha</t>
  </si>
  <si>
    <t>chi</t>
  </si>
  <si>
    <t>eta_cr</t>
  </si>
  <si>
    <t>Controle</t>
  </si>
  <si>
    <t>eta_cr"</t>
  </si>
  <si>
    <t>x_max</t>
  </si>
  <si>
    <t>mm</t>
  </si>
  <si>
    <t>e0</t>
  </si>
  <si>
    <t>eta_init</t>
  </si>
  <si>
    <t>Iy</t>
  </si>
  <si>
    <t>E</t>
  </si>
  <si>
    <t>Stability combinations : S1/1 - 6927,50</t>
  </si>
  <si>
    <t>Buckling shapes are dimensionless, units are printed for consistency purposes.</t>
  </si>
  <si>
    <t>mm³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</si>
</sst>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22">
    <font>
      <sz val="10"/>
      <color theme="1"/>
      <name val="Arial CE"/>
      <family val="2"/>
    </font>
    <font>
      <sz val="10"/>
      <color theme="1"/>
      <name val="Arial CE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 CE"/>
      <family val="2"/>
    </font>
    <font>
      <b/>
      <sz val="13"/>
      <color theme="3"/>
      <name val="Arial CE"/>
      <family val="2"/>
    </font>
    <font>
      <b/>
      <sz val="11"/>
      <color theme="3"/>
      <name val="Arial CE"/>
      <family val="2"/>
    </font>
    <font>
      <sz val="10"/>
      <color rgb="FF006100"/>
      <name val="Arial CE"/>
      <family val="2"/>
    </font>
    <font>
      <sz val="10"/>
      <color rgb="FF9C0006"/>
      <name val="Arial CE"/>
      <family val="2"/>
    </font>
    <font>
      <sz val="10"/>
      <color rgb="FF9C6500"/>
      <name val="Arial CE"/>
      <family val="2"/>
    </font>
    <font>
      <sz val="10"/>
      <color rgb="FF3F3F76"/>
      <name val="Arial CE"/>
      <family val="2"/>
    </font>
    <font>
      <b/>
      <sz val="10"/>
      <color rgb="FF3F3F3F"/>
      <name val="Arial CE"/>
      <family val="2"/>
    </font>
    <font>
      <b/>
      <sz val="10"/>
      <color rgb="FFFA7D00"/>
      <name val="Arial CE"/>
      <family val="2"/>
    </font>
    <font>
      <sz val="10"/>
      <color rgb="FFFA7D00"/>
      <name val="Arial CE"/>
      <family val="2"/>
    </font>
    <font>
      <b/>
      <sz val="10"/>
      <color theme="0"/>
      <name val="Arial CE"/>
      <family val="2"/>
    </font>
    <font>
      <sz val="10"/>
      <color rgb="FFFF0000"/>
      <name val="Arial CE"/>
      <family val="2"/>
    </font>
    <font>
      <i/>
      <sz val="10"/>
      <color rgb="FF7F7F7F"/>
      <name val="Arial CE"/>
      <family val="2"/>
    </font>
    <font>
      <b/>
      <sz val="10"/>
      <color theme="1"/>
      <name val="Arial CE"/>
      <family val="2"/>
    </font>
    <font>
      <sz val="10"/>
      <color theme="0"/>
      <name val="Arial CE"/>
      <family val="2"/>
    </font>
    <font>
      <b/>
      <sz val="10"/>
      <color rgb="FF164FA4"/>
      <name val="Arial"/>
      <family val="2"/>
    </font>
    <font>
      <sz val="10"/>
      <color rgb="FF000000"/>
      <name val="Arial"/>
      <family val="2"/>
    </font>
    <font>
      <b/>
      <sz val="10"/>
      <color rgb="FF5B5B5B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18" fillId="0" borderId="0" xfId="0" applyFont="1"/>
    <xf numFmtId="0" fontId="20" fillId="34" borderId="19" xfId="0" applyFont="1" applyFill="1" applyBorder="1" applyAlignment="1">
      <alignment vertical="top" wrapText="1"/>
    </xf>
    <xf numFmtId="0" fontId="20" fillId="34" borderId="20" xfId="0" applyFont="1" applyFill="1" applyBorder="1" applyAlignment="1">
      <alignment vertical="top" wrapText="1"/>
    </xf>
    <xf numFmtId="0" fontId="21" fillId="35" borderId="10" xfId="0" applyFont="1" applyFill="1" applyBorder="1" applyAlignment="1">
      <alignment vertical="top" wrapText="1"/>
    </xf>
    <xf numFmtId="0" fontId="21" fillId="33" borderId="10" xfId="0" applyFont="1" applyFill="1" applyBorder="1" applyAlignment="1">
      <alignment vertical="top" wrapText="1"/>
    </xf>
    <xf numFmtId="11" fontId="0" fillId="0" borderId="0" xfId="0" applyNumberFormat="1"/>
    <xf numFmtId="0" fontId="0" fillId="0" borderId="0" xfId="0" applyAlignment="1">
      <alignment horizontal="center"/>
    </xf>
    <xf numFmtId="0" fontId="0" fillId="36" borderId="0" xfId="0" applyFill="1"/>
    <xf numFmtId="11" fontId="0" fillId="36" borderId="0" xfId="0" applyNumberFormat="1" applyFill="1"/>
    <xf numFmtId="0" fontId="0" fillId="37" borderId="0" xfId="0" applyFill="1"/>
    <xf numFmtId="0" fontId="21" fillId="37" borderId="0" xfId="0" applyFont="1" applyFill="1" applyAlignment="1">
      <alignment vertical="top" wrapText="1"/>
    </xf>
    <xf numFmtId="0" fontId="20" fillId="34" borderId="19" xfId="0" applyFont="1" applyFill="1" applyBorder="1" applyAlignment="1">
      <alignment vertical="top" wrapText="1"/>
    </xf>
    <xf numFmtId="0" fontId="20" fillId="34" borderId="20" xfId="0" applyFont="1" applyFill="1" applyBorder="1" applyAlignment="1">
      <alignment vertical="top" wrapText="1"/>
    </xf>
    <xf numFmtId="0" fontId="19" fillId="33" borderId="11" xfId="0" applyFont="1" applyFill="1" applyBorder="1" applyAlignment="1">
      <alignment vertical="top" wrapText="1"/>
    </xf>
    <xf numFmtId="0" fontId="19" fillId="33" borderId="12" xfId="0" applyFont="1" applyFill="1" applyBorder="1" applyAlignment="1">
      <alignment vertical="top" wrapText="1"/>
    </xf>
    <xf numFmtId="0" fontId="19" fillId="33" borderId="13" xfId="0" applyFont="1" applyFill="1" applyBorder="1" applyAlignment="1">
      <alignment vertical="top" wrapText="1"/>
    </xf>
    <xf numFmtId="0" fontId="19" fillId="33" borderId="14" xfId="0" applyFont="1" applyFill="1" applyBorder="1" applyAlignment="1">
      <alignment vertical="top" wrapText="1"/>
    </xf>
    <xf numFmtId="0" fontId="19" fillId="33" borderId="0" xfId="0" applyFont="1" applyFill="1" applyAlignment="1">
      <alignment vertical="top" wrapText="1"/>
    </xf>
    <xf numFmtId="0" fontId="19" fillId="33" borderId="15" xfId="0" applyFont="1" applyFill="1" applyBorder="1" applyAlignment="1">
      <alignment vertical="top" wrapText="1"/>
    </xf>
    <xf numFmtId="0" fontId="19" fillId="33" borderId="16" xfId="0" applyFont="1" applyFill="1" applyBorder="1" applyAlignment="1">
      <alignment vertical="top" wrapText="1"/>
    </xf>
    <xf numFmtId="0" fontId="19" fillId="33" borderId="17" xfId="0" applyFont="1" applyFill="1" applyBorder="1" applyAlignment="1">
      <alignment vertical="top" wrapText="1"/>
    </xf>
    <xf numFmtId="0" fontId="19" fillId="33" borderId="18" xfId="0" applyFont="1" applyFill="1" applyBorder="1" applyAlignment="1">
      <alignment vertical="top" wrapText="1"/>
    </xf>
    <xf numFmtId="168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og"/>
            <c:dispRSqr val="0"/>
            <c:dispEq val="1"/>
            <c:trendlineLbl>
              <c:layout>
                <c:manualLayout>
                  <c:x val="0.18424512217637004"/>
                  <c:y val="-0.10788634155537187"/>
                </c:manualLayout>
              </c:layout>
              <c:numFmt formatCode="0.00E+00" sourceLinked="0"/>
            </c:trendlineLbl>
          </c:trendline>
          <c:trendline>
            <c:trendlineType val="log"/>
            <c:dispRSqr val="0"/>
            <c:dispEq val="0"/>
          </c:trendline>
          <c:trendline>
            <c:trendlineType val="log"/>
            <c:dispRSqr val="0"/>
            <c:dispEq val="0"/>
          </c:trendline>
          <c:trendline>
            <c:trendlineType val="log"/>
            <c:dispRSqr val="0"/>
            <c:dispEq val="0"/>
          </c:trendline>
          <c:trendline>
            <c:trendlineType val="poly"/>
            <c:order val="4"/>
            <c:dispRSqr val="0"/>
            <c:dispEq val="1"/>
            <c:trendlineLbl>
              <c:layout>
                <c:manualLayout>
                  <c:x val="5.3310203923732241E-4"/>
                  <c:y val="-1.4717503324285819E-2"/>
                </c:manualLayout>
              </c:layout>
              <c:numFmt formatCode="0.00E+00" sourceLinked="0"/>
            </c:trendlineLbl>
          </c:trendline>
          <c:xVal>
            <c:numRef>
              <c:f>'Buckling Shape'!$B$8:$B$18</c:f>
              <c:numCache>
                <c:formatCode>General</c:formatCode>
                <c:ptCount val="11"/>
                <c:pt idx="0">
                  <c:v>0</c:v>
                </c:pt>
                <c:pt idx="1">
                  <c:v>500</c:v>
                </c:pt>
                <c:pt idx="2">
                  <c:v>1000</c:v>
                </c:pt>
                <c:pt idx="3">
                  <c:v>1500</c:v>
                </c:pt>
                <c:pt idx="4">
                  <c:v>2000</c:v>
                </c:pt>
                <c:pt idx="5">
                  <c:v>2500</c:v>
                </c:pt>
                <c:pt idx="6">
                  <c:v>3000</c:v>
                </c:pt>
                <c:pt idx="7">
                  <c:v>3500</c:v>
                </c:pt>
                <c:pt idx="8">
                  <c:v>4000</c:v>
                </c:pt>
                <c:pt idx="9">
                  <c:v>4500</c:v>
                </c:pt>
                <c:pt idx="10">
                  <c:v>5000</c:v>
                </c:pt>
              </c:numCache>
            </c:numRef>
          </c:xVal>
          <c:yVal>
            <c:numRef>
              <c:f>'Buckling Shape'!$C$8:$C$18</c:f>
              <c:numCache>
                <c:formatCode>General</c:formatCode>
                <c:ptCount val="11"/>
                <c:pt idx="0">
                  <c:v>0</c:v>
                </c:pt>
                <c:pt idx="1">
                  <c:v>309</c:v>
                </c:pt>
                <c:pt idx="2">
                  <c:v>587.79999999999995</c:v>
                </c:pt>
                <c:pt idx="3">
                  <c:v>809</c:v>
                </c:pt>
                <c:pt idx="4">
                  <c:v>951.1</c:v>
                </c:pt>
                <c:pt idx="5">
                  <c:v>1000</c:v>
                </c:pt>
                <c:pt idx="6">
                  <c:v>951.1</c:v>
                </c:pt>
                <c:pt idx="7">
                  <c:v>809</c:v>
                </c:pt>
                <c:pt idx="8">
                  <c:v>587.79999999999995</c:v>
                </c:pt>
                <c:pt idx="9">
                  <c:v>309</c:v>
                </c:pt>
                <c:pt idx="1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D9-4146-A515-56BEE409F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594560"/>
        <c:axId val="92596096"/>
      </c:scatterChart>
      <c:valAx>
        <c:axId val="92594560"/>
        <c:scaling>
          <c:orientation val="minMax"/>
          <c:max val="5000"/>
          <c:min val="0"/>
        </c:scaling>
        <c:delete val="0"/>
        <c:axPos val="b"/>
        <c:numFmt formatCode="General" sourceLinked="1"/>
        <c:majorTickMark val="out"/>
        <c:minorTickMark val="none"/>
        <c:tickLblPos val="nextTo"/>
        <c:crossAx val="92596096"/>
        <c:crosses val="autoZero"/>
        <c:crossBetween val="midCat"/>
      </c:valAx>
      <c:valAx>
        <c:axId val="92596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594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350520</xdr:colOff>
      <xdr:row>1</xdr:row>
      <xdr:rowOff>160020</xdr:rowOff>
    </xdr:from>
    <xdr:to>
      <xdr:col>14</xdr:col>
      <xdr:colOff>106680</xdr:colOff>
      <xdr:row>18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8"/>
  <sheetViews>
    <sheetView showGridLines="0" tabSelected="1" zoomScale="110" zoomScaleNormal="110" workbookViewId="0">
      <selection activeCell="I30" sqref="I30"/>
    </sheetView>
  </sheetViews>
  <sheetFormatPr defaultRowHeight="12.75"/>
  <cols>
    <col min="1" max="1" width="7.28515625" customWidth="1"/>
    <col min="2" max="2" width="12" customWidth="1"/>
    <col min="3" max="3" width="6.28515625" customWidth="1"/>
    <col min="4" max="4" width="7.5703125" customWidth="1"/>
    <col min="5" max="5" width="11.42578125" customWidth="1"/>
    <col min="8" max="8" width="9.140625" bestFit="1" customWidth="1"/>
    <col min="9" max="9" width="20.5703125" customWidth="1"/>
    <col min="10" max="10" width="9.140625" bestFit="1" customWidth="1"/>
    <col min="11" max="11" width="9.5703125" bestFit="1" customWidth="1"/>
    <col min="12" max="12" width="11" customWidth="1"/>
  </cols>
  <sheetData>
    <row r="1" spans="1:22">
      <c r="A1" s="1" t="s">
        <v>0</v>
      </c>
    </row>
    <row r="2" spans="1:22">
      <c r="A2" s="14" t="s">
        <v>1</v>
      </c>
      <c r="B2" s="15"/>
      <c r="C2" s="15"/>
      <c r="D2" s="15"/>
      <c r="E2" s="16"/>
    </row>
    <row r="3" spans="1:22">
      <c r="A3" s="17" t="s">
        <v>2</v>
      </c>
      <c r="B3" s="18"/>
      <c r="C3" s="18"/>
      <c r="D3" s="18"/>
      <c r="E3" s="19"/>
    </row>
    <row r="4" spans="1:22">
      <c r="A4" s="17" t="s">
        <v>37</v>
      </c>
      <c r="B4" s="18"/>
      <c r="C4" s="18"/>
      <c r="D4" s="18"/>
      <c r="E4" s="19"/>
    </row>
    <row r="5" spans="1:22" ht="12.75" customHeight="1">
      <c r="A5" s="20" t="s">
        <v>38</v>
      </c>
      <c r="B5" s="21"/>
      <c r="C5" s="21"/>
      <c r="D5" s="21"/>
      <c r="E5" s="22"/>
    </row>
    <row r="6" spans="1:22" ht="13.15" customHeight="1">
      <c r="A6" s="12" t="s">
        <v>3</v>
      </c>
      <c r="B6" s="12" t="s">
        <v>8</v>
      </c>
      <c r="C6" s="2" t="s">
        <v>4</v>
      </c>
      <c r="D6" s="2" t="s">
        <v>6</v>
      </c>
      <c r="E6" s="2" t="s">
        <v>7</v>
      </c>
    </row>
    <row r="7" spans="1:22" ht="13.15" customHeight="1">
      <c r="A7" s="13"/>
      <c r="B7" s="13"/>
      <c r="C7" s="3" t="s">
        <v>5</v>
      </c>
      <c r="D7" s="3" t="s">
        <v>5</v>
      </c>
      <c r="E7" s="3" t="s">
        <v>5</v>
      </c>
      <c r="Q7" s="10"/>
      <c r="R7" s="10"/>
      <c r="S7" s="10"/>
      <c r="T7" s="10"/>
      <c r="U7" s="10"/>
      <c r="V7" s="10"/>
    </row>
    <row r="8" spans="1:22" ht="13.15" customHeight="1">
      <c r="A8" s="4">
        <v>1</v>
      </c>
      <c r="B8" s="4">
        <v>0</v>
      </c>
      <c r="C8" s="4">
        <v>0</v>
      </c>
      <c r="D8" s="4">
        <v>0</v>
      </c>
      <c r="E8" s="4">
        <v>20</v>
      </c>
      <c r="Q8" s="11"/>
      <c r="R8" s="11"/>
      <c r="S8" s="10"/>
      <c r="T8" s="10"/>
      <c r="U8" s="10"/>
      <c r="V8" s="10"/>
    </row>
    <row r="9" spans="1:22" ht="13.15" customHeight="1">
      <c r="A9" s="5">
        <v>2</v>
      </c>
      <c r="B9" s="5">
        <v>500</v>
      </c>
      <c r="C9" s="5">
        <v>309</v>
      </c>
      <c r="D9" s="5">
        <v>0</v>
      </c>
      <c r="E9" s="5">
        <v>597.6</v>
      </c>
      <c r="Q9" s="11"/>
      <c r="R9" s="11"/>
      <c r="S9" s="10"/>
      <c r="T9" s="10"/>
      <c r="U9" s="10"/>
      <c r="V9" s="10"/>
    </row>
    <row r="10" spans="1:22" ht="13.15" customHeight="1">
      <c r="A10" s="4">
        <v>3</v>
      </c>
      <c r="B10" s="4">
        <v>1000</v>
      </c>
      <c r="C10" s="4">
        <v>587.79999999999995</v>
      </c>
      <c r="D10" s="4">
        <v>0</v>
      </c>
      <c r="E10" s="4">
        <v>508.3</v>
      </c>
      <c r="Q10" s="11"/>
      <c r="R10" s="11"/>
      <c r="S10" s="10"/>
      <c r="T10" s="10"/>
      <c r="U10" s="10"/>
      <c r="V10" s="10"/>
    </row>
    <row r="11" spans="1:22" ht="13.15" customHeight="1">
      <c r="A11" s="5">
        <v>4</v>
      </c>
      <c r="B11" s="5">
        <v>1500</v>
      </c>
      <c r="C11" s="5">
        <v>809</v>
      </c>
      <c r="D11" s="5">
        <v>0</v>
      </c>
      <c r="E11" s="5">
        <v>369.3</v>
      </c>
      <c r="Q11" s="11"/>
      <c r="R11" s="11"/>
      <c r="S11" s="10"/>
      <c r="T11" s="10"/>
      <c r="U11" s="10"/>
      <c r="V11" s="10"/>
    </row>
    <row r="12" spans="1:22" ht="13.15" customHeight="1">
      <c r="A12" s="4">
        <v>5</v>
      </c>
      <c r="B12" s="4">
        <v>2000</v>
      </c>
      <c r="C12" s="4">
        <v>951.1</v>
      </c>
      <c r="D12" s="4">
        <v>0</v>
      </c>
      <c r="E12" s="4">
        <v>194.2</v>
      </c>
      <c r="Q12" s="11"/>
      <c r="R12" s="11"/>
      <c r="S12" s="10"/>
      <c r="T12" s="10"/>
      <c r="U12" s="10"/>
      <c r="V12" s="10"/>
    </row>
    <row r="13" spans="1:22" ht="13.15" customHeight="1">
      <c r="A13" s="5">
        <v>6</v>
      </c>
      <c r="B13" s="5">
        <v>2500</v>
      </c>
      <c r="C13" s="5">
        <v>1000</v>
      </c>
      <c r="D13" s="5">
        <v>0</v>
      </c>
      <c r="E13" s="5">
        <v>0</v>
      </c>
      <c r="Q13" s="11"/>
      <c r="R13" s="11"/>
      <c r="S13" s="10"/>
      <c r="T13" s="10"/>
      <c r="U13" s="10"/>
      <c r="V13" s="10"/>
    </row>
    <row r="14" spans="1:22" ht="13.15" customHeight="1">
      <c r="A14" s="4">
        <v>7</v>
      </c>
      <c r="B14" s="4">
        <v>3000</v>
      </c>
      <c r="C14" s="4">
        <v>951.1</v>
      </c>
      <c r="D14" s="4">
        <v>0</v>
      </c>
      <c r="E14" s="4">
        <v>-194.2</v>
      </c>
      <c r="Q14" s="11"/>
      <c r="R14" s="11"/>
      <c r="S14" s="10"/>
      <c r="T14" s="10"/>
      <c r="U14" s="10"/>
      <c r="V14" s="10"/>
    </row>
    <row r="15" spans="1:22" ht="13.15" customHeight="1">
      <c r="A15" s="5">
        <v>8</v>
      </c>
      <c r="B15" s="5">
        <v>3500</v>
      </c>
      <c r="C15" s="5">
        <v>809</v>
      </c>
      <c r="D15" s="5">
        <v>0</v>
      </c>
      <c r="E15" s="5">
        <v>-369.3</v>
      </c>
      <c r="Q15" s="11"/>
      <c r="R15" s="11"/>
      <c r="S15" s="10"/>
      <c r="T15" s="10"/>
      <c r="U15" s="10"/>
      <c r="V15" s="10"/>
    </row>
    <row r="16" spans="1:22" ht="13.15" customHeight="1">
      <c r="A16" s="4">
        <v>9</v>
      </c>
      <c r="B16" s="4">
        <v>4000</v>
      </c>
      <c r="C16" s="4">
        <v>587.79999999999995</v>
      </c>
      <c r="D16" s="4">
        <v>0</v>
      </c>
      <c r="E16" s="4">
        <v>-508.3</v>
      </c>
      <c r="Q16" s="11"/>
      <c r="R16" s="11"/>
      <c r="S16" s="10"/>
      <c r="T16" s="10"/>
      <c r="U16" s="10"/>
      <c r="V16" s="10"/>
    </row>
    <row r="17" spans="1:22" ht="13.15" customHeight="1">
      <c r="A17" s="5">
        <v>10</v>
      </c>
      <c r="B17" s="5">
        <v>4500</v>
      </c>
      <c r="C17" s="5">
        <v>309</v>
      </c>
      <c r="D17" s="5">
        <v>0</v>
      </c>
      <c r="E17" s="5">
        <v>-597.6</v>
      </c>
      <c r="Q17" s="11"/>
      <c r="R17" s="11"/>
      <c r="S17" s="10"/>
      <c r="T17" s="10"/>
      <c r="U17" s="10"/>
      <c r="V17" s="10"/>
    </row>
    <row r="18" spans="1:22" ht="13.15" customHeight="1">
      <c r="A18" s="4">
        <v>11</v>
      </c>
      <c r="B18" s="4">
        <v>5000</v>
      </c>
      <c r="C18" s="4">
        <v>0</v>
      </c>
      <c r="D18" s="4">
        <v>0</v>
      </c>
      <c r="E18" s="4">
        <v>-628.29999999999995</v>
      </c>
      <c r="Q18" s="11"/>
      <c r="R18" s="11"/>
      <c r="S18" s="10"/>
      <c r="T18" s="10"/>
      <c r="U18" s="10"/>
      <c r="V18" s="10"/>
    </row>
    <row r="19" spans="1:22">
      <c r="Q19" s="10"/>
      <c r="R19" s="10"/>
      <c r="S19" s="10"/>
      <c r="T19" s="10"/>
      <c r="U19" s="10"/>
      <c r="V19" s="10"/>
    </row>
    <row r="20" spans="1:22">
      <c r="A20" t="s">
        <v>35</v>
      </c>
      <c r="B20">
        <v>83560000</v>
      </c>
      <c r="C20" t="s">
        <v>17</v>
      </c>
      <c r="Q20" s="10"/>
      <c r="R20" s="10"/>
      <c r="S20" s="10"/>
      <c r="T20" s="10"/>
      <c r="U20" s="10"/>
      <c r="V20" s="10"/>
    </row>
    <row r="21" spans="1:22">
      <c r="A21" t="s">
        <v>36</v>
      </c>
      <c r="B21">
        <v>210000</v>
      </c>
      <c r="C21" t="s">
        <v>20</v>
      </c>
      <c r="H21" s="7" t="s">
        <v>9</v>
      </c>
      <c r="I21" s="7" t="s">
        <v>10</v>
      </c>
      <c r="J21" s="7" t="s">
        <v>11</v>
      </c>
      <c r="K21" s="7" t="s">
        <v>12</v>
      </c>
      <c r="L21" s="7" t="s">
        <v>13</v>
      </c>
      <c r="M21" s="7"/>
      <c r="Q21" s="10"/>
      <c r="R21" s="10"/>
      <c r="S21" s="10"/>
      <c r="T21" s="10"/>
      <c r="U21" s="10"/>
      <c r="V21" s="10"/>
    </row>
    <row r="22" spans="1:22">
      <c r="A22" t="s">
        <v>19</v>
      </c>
      <c r="B22">
        <v>235</v>
      </c>
      <c r="C22" t="s">
        <v>20</v>
      </c>
      <c r="H22" s="6">
        <v>5.73E-12</v>
      </c>
      <c r="I22" s="6">
        <v>-5.7299999999999997E-8</v>
      </c>
      <c r="J22" s="6">
        <v>1.9199999999999999E-5</v>
      </c>
      <c r="K22" s="6">
        <v>0.62</v>
      </c>
      <c r="L22" s="6">
        <v>1.99</v>
      </c>
      <c r="M22" s="7"/>
      <c r="Q22" s="10"/>
      <c r="R22" s="10"/>
      <c r="S22" s="10"/>
      <c r="T22" s="10"/>
      <c r="U22" s="10"/>
      <c r="V22" s="10"/>
    </row>
    <row r="23" spans="1:22">
      <c r="A23" t="s">
        <v>14</v>
      </c>
      <c r="B23">
        <v>5380</v>
      </c>
      <c r="C23" t="s">
        <v>15</v>
      </c>
      <c r="I23" s="6">
        <f>H22*4</f>
        <v>2.292E-11</v>
      </c>
      <c r="J23" s="6">
        <f>I22*3</f>
        <v>-1.719E-7</v>
      </c>
      <c r="K23" s="6">
        <f>J22*2</f>
        <v>3.8399999999999998E-5</v>
      </c>
      <c r="L23" s="6">
        <f>K22*1</f>
        <v>0.62</v>
      </c>
      <c r="Q23" s="10"/>
      <c r="R23" s="10"/>
      <c r="S23" s="10"/>
      <c r="T23" s="10"/>
      <c r="U23" s="10"/>
      <c r="V23" s="10"/>
    </row>
    <row r="24" spans="1:22">
      <c r="A24" t="s">
        <v>16</v>
      </c>
      <c r="B24">
        <v>628000</v>
      </c>
      <c r="C24" t="s">
        <v>39</v>
      </c>
      <c r="J24" s="6">
        <f>I23*3</f>
        <v>6.8760000000000003E-11</v>
      </c>
      <c r="K24" s="6">
        <f>J23*2</f>
        <v>-3.4379999999999999E-7</v>
      </c>
      <c r="L24" s="6">
        <f>K23*1</f>
        <v>3.8399999999999998E-5</v>
      </c>
      <c r="Q24" s="10"/>
      <c r="R24" s="10"/>
      <c r="S24" s="10"/>
      <c r="T24" s="10"/>
      <c r="U24" s="10"/>
      <c r="V24" s="10"/>
    </row>
    <row r="25" spans="1:22">
      <c r="A25" t="s">
        <v>21</v>
      </c>
      <c r="B25">
        <f>B22*B23</f>
        <v>1264300</v>
      </c>
      <c r="C25" t="s">
        <v>23</v>
      </c>
    </row>
    <row r="26" spans="1:22">
      <c r="A26" t="s">
        <v>22</v>
      </c>
      <c r="B26">
        <f>B22*B24</f>
        <v>147580000</v>
      </c>
      <c r="C26" t="s">
        <v>24</v>
      </c>
    </row>
    <row r="27" spans="1:22">
      <c r="A27" t="s">
        <v>25</v>
      </c>
      <c r="B27">
        <v>6927510</v>
      </c>
      <c r="C27" t="s">
        <v>23</v>
      </c>
      <c r="H27" t="s">
        <v>28</v>
      </c>
      <c r="I27" s="6">
        <f>H22*B31^4+I22*B31^3+J22*B31^2+K22*B31+L22</f>
        <v>1000.505625</v>
      </c>
      <c r="K27" t="s">
        <v>29</v>
      </c>
      <c r="L27" s="6">
        <f>H22*B31^4+I22*B31^3+J22*B31^2+K22*B31+L22</f>
        <v>1000.505625</v>
      </c>
    </row>
    <row r="28" spans="1:22">
      <c r="A28" t="s">
        <v>18</v>
      </c>
      <c r="B28" s="24">
        <f>SQRT(B25/B27)</f>
        <v>0.42720515862747355</v>
      </c>
      <c r="H28" t="s">
        <v>30</v>
      </c>
      <c r="I28" s="6">
        <f>J24*B13^2+K24*B13+L24</f>
        <v>-3.9135E-4</v>
      </c>
    </row>
    <row r="29" spans="1:22">
      <c r="A29" t="s">
        <v>26</v>
      </c>
      <c r="B29">
        <v>0.21</v>
      </c>
    </row>
    <row r="30" spans="1:22">
      <c r="A30" t="s">
        <v>27</v>
      </c>
      <c r="B30">
        <f>1/(0.5*(1+B29*(B28-0.2)+B28^2)+SQRT((0.5*(1+B29*(B28-0.2)+B28^2))^2-(B28^2)))</f>
        <v>0.94548065933926173</v>
      </c>
      <c r="H30" t="s">
        <v>33</v>
      </c>
      <c r="I30" s="23">
        <f>B29*(B28-0.2)*B26/B25</f>
        <v>5.5694825873217857</v>
      </c>
    </row>
    <row r="31" spans="1:22">
      <c r="A31" t="s">
        <v>31</v>
      </c>
      <c r="B31">
        <v>2500</v>
      </c>
      <c r="C31" t="s">
        <v>32</v>
      </c>
      <c r="H31" s="8" t="s">
        <v>34</v>
      </c>
      <c r="I31" s="9">
        <f>ABS(I30*B27*I27/(B21*B20*I28))</f>
        <v>5.6211928128368367</v>
      </c>
      <c r="K31" s="6"/>
    </row>
    <row r="33" spans="11:15">
      <c r="L33" s="6"/>
    </row>
    <row r="36" spans="11:15">
      <c r="K36" s="6"/>
      <c r="L36" s="6"/>
      <c r="M36" s="6"/>
      <c r="N36" s="6"/>
      <c r="O36" s="6"/>
    </row>
    <row r="37" spans="11:15">
      <c r="L37" s="6"/>
      <c r="M37" s="6"/>
      <c r="N37" s="6"/>
      <c r="O37" s="6"/>
    </row>
    <row r="38" spans="11:15">
      <c r="M38" s="6"/>
      <c r="N38" s="6"/>
      <c r="O38" s="6"/>
    </row>
  </sheetData>
  <mergeCells count="6">
    <mergeCell ref="A6:A7"/>
    <mergeCell ref="B6:B7"/>
    <mergeCell ref="A2:E2"/>
    <mergeCell ref="A3:E3"/>
    <mergeCell ref="A4:E4"/>
    <mergeCell ref="A5:E5"/>
  </mergeCells>
  <pageMargins left="0.75" right="0.75" top="1" bottom="1" header="0.5" footer="0.5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Buckling Shape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Pipers Dominique</dc:creator>
  <cp:lastModifiedBy>Bjorn Vandensteendam</cp:lastModifiedBy>
  <dcterms:created xsi:type="dcterms:W3CDTF">2011-04-27T14:27:43Z</dcterms:created>
  <dcterms:modified xsi:type="dcterms:W3CDTF">2024-06-24T09:59:55Z</dcterms:modified>
</cp:coreProperties>
</file>